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<sst xmlns="http://schemas.openxmlformats.org/spreadsheetml/2006/main" count="155" uniqueCount="98">
  <si>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</si>
  <si>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</si>
  <si>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</si>
  <si>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</si>
  <si>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</si>
  <si>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</si>
  <si>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</si>
  <si>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</si>
  <si>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</si>
  <si>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</si>
  <si>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</si>
  <si>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</si>
  <si>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</si>
  <si>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</si>
  <si>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</si>
  <si>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</si>
  <si>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</si>
  <si>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</si>
  <si>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</si>
  <si>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</si>
  <si>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</si>
  <si>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</si>
  <si>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</si>
  <si>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</si>
  <si>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</si>
  <si>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</si>
  <si>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</si>
  <si>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</si>
  <si>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</si>
  <si>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</si>
  <si>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</si>
  <si>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</si>
  <si>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</si>
  <si>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</si>
  <si>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</si>
  <si>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</si>
  <si>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</si>
  <si>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</si>
  <si>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</si>
  <si>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</si>
  <si>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</si>
  <si>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</si>
  <si>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</si>
  <si>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</si>
  <si>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</si>
  <si>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</si>
  <si>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</si>
  <si>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</si>
  <si>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</si>
  <si>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</si>
  <si>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</si>
  <si>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</si>
  <si>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</si>
  <si>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</si>
  <si>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</si>
  <si>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</si>
  <si>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</si>
  <si>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</si>
  <si>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</si>
  <si>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</si>
  <si>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</si>
  <si>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</si>
  <si>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</si>
  <si>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</si>
  <si>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</si>
  <si>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</si>
  <si>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</si>
  <si>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</si>
  <si>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</si>
  <si>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</si>
  <si>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</si>
  <si>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</si>
  <si>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</si>
  <si>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</si>
  <si>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</si>
  <si>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</si>
  <si>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</si>
  <si>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</si>
  <si>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</si>
  <si>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</si>
  <si>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</si>
  <si>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</si>
  <si>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</si>
  <si>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</si>
  <si>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</si>
  <si>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</si>
  <si>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</si>
  <si>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</si>
  <si>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</si>
  <si>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</si>
  <si>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</si>
  <si>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</si>
  <si>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</si>
  <si>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JUNIO 2022</t>
  </si>
  <si>
    <t>STOCK DE DEUDA AL 30-06-2022</t>
  </si>
  <si>
    <t>(2) Los servicios de la deuda corresponden al período de Enero-Junio 2022</t>
  </si>
  <si>
    <t>(4) El tipo de cambio utilizado para la conversión de deuda en moneda de origen extranjera a pesos corrientes es el correspondiente al cambio vendedor del Banco Nación del último día hábil del mes 30/06/2022 USD:$ 125,23</t>
  </si>
  <si>
    <t>EUR:$ 131,4038 KWD:$ 407,714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</si>
</sst>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8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I3" sqref="H1:I1048576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4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93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94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12422294.66286015</v>
      </c>
      <c r="F7" s="10"/>
      <c r="G7" s="10">
        <f>G8+G10</f>
        <v>0</v>
      </c>
      <c r="H7" s="10">
        <f>H8+H10</f>
        <v>2672596.42007</v>
      </c>
      <c r="I7" s="10">
        <f>I8+I10</f>
        <v>274523.21596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1325425.7256498279</v>
      </c>
      <c r="F8" s="15"/>
      <c r="G8" s="16">
        <f>SUM(G9:G9)</f>
        <v>0</v>
      </c>
      <c r="H8" s="17">
        <f>SUM(H9:H9)</f>
        <v>77966.219159999993</v>
      </c>
      <c r="I8" s="14">
        <f>SUM(I9:I9)</f>
        <v>39702.835610000002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1325425.7256498279</v>
      </c>
      <c r="F9" s="21">
        <v>2030</v>
      </c>
      <c r="G9" s="20">
        <v>0</v>
      </c>
      <c r="H9" s="22">
        <v>77966.219159999993</v>
      </c>
      <c r="I9" s="20">
        <v>39702.835610000002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11096868.937210321</v>
      </c>
      <c r="F10" s="15"/>
      <c r="G10" s="14">
        <f>SUM(G11:G24)</f>
        <v>0</v>
      </c>
      <c r="H10" s="14">
        <f>SUM(H11:H24)</f>
        <v>2594630.2009100001</v>
      </c>
      <c r="I10" s="14">
        <f>SUM(I11:I24)</f>
        <v>234820.38034999999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956781.29255999997</v>
      </c>
      <c r="F11" s="21">
        <v>2026</v>
      </c>
      <c r="G11" s="20">
        <v>0</v>
      </c>
      <c r="H11" s="22">
        <v>104855.58675</v>
      </c>
      <c r="I11" s="20">
        <v>28883.786469999999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576463.13475000008</v>
      </c>
      <c r="F12" s="21">
        <v>2026</v>
      </c>
      <c r="G12" s="20">
        <v>0</v>
      </c>
      <c r="H12" s="22">
        <v>63175.754700000005</v>
      </c>
      <c r="I12" s="20">
        <v>17402.553980000001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492346.43461</v>
      </c>
      <c r="F13" s="21">
        <v>2026</v>
      </c>
      <c r="G13" s="20">
        <v>0</v>
      </c>
      <c r="H13" s="22">
        <v>53957.236320000004</v>
      </c>
      <c r="I13" s="20">
        <v>14863.197470000001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839774.04338000005</v>
      </c>
      <c r="F14" s="21">
        <v>2026</v>
      </c>
      <c r="G14" s="20">
        <v>0</v>
      </c>
      <c r="H14" s="22">
        <v>92032.526899999997</v>
      </c>
      <c r="I14" s="20">
        <v>25351.513800000001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463869.77241999994</v>
      </c>
      <c r="F15" s="21">
        <v>2026</v>
      </c>
      <c r="G15" s="20">
        <v>0</v>
      </c>
      <c r="H15" s="22">
        <v>50836.421590000005</v>
      </c>
      <c r="I15" s="20">
        <v>14003.529909999999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746697.80474000005</v>
      </c>
      <c r="F16" s="21">
        <v>2026</v>
      </c>
      <c r="G16" s="20">
        <v>0</v>
      </c>
      <c r="H16" s="22">
        <v>74777.62199</v>
      </c>
      <c r="I16" s="20">
        <v>22248.322310000003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165386.46672999999</v>
      </c>
      <c r="F17" s="21">
        <v>2027</v>
      </c>
      <c r="G17" s="20">
        <v>0</v>
      </c>
      <c r="H17" s="22">
        <v>15493.98207</v>
      </c>
      <c r="I17" s="20">
        <v>4949.7963300000001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134423.39516999997</v>
      </c>
      <c r="F18" s="21">
        <v>2027</v>
      </c>
      <c r="G18" s="20">
        <v>0</v>
      </c>
      <c r="H18" s="22">
        <v>12593.253349999999</v>
      </c>
      <c r="I18" s="20">
        <v>4023.1129100000007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244426.30327</v>
      </c>
      <c r="F19" s="21">
        <v>2027</v>
      </c>
      <c r="G19" s="20">
        <v>0</v>
      </c>
      <c r="H19" s="22">
        <v>22898.71011</v>
      </c>
      <c r="I19" s="20">
        <v>7315.35322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181226.57855999999</v>
      </c>
      <c r="F20" s="21">
        <v>2027</v>
      </c>
      <c r="G20" s="20">
        <v>0</v>
      </c>
      <c r="H20" s="22">
        <v>16977.93909</v>
      </c>
      <c r="I20" s="20">
        <v>5423.8697499999998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532096.20764000004</v>
      </c>
      <c r="F21" s="21">
        <v>2027</v>
      </c>
      <c r="G21" s="20">
        <v>0</v>
      </c>
      <c r="H21" s="22">
        <v>49848.631849999998</v>
      </c>
      <c r="I21" s="20">
        <v>15924.92971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132253.1801078576</v>
      </c>
      <c r="F22" s="21">
        <v>2022</v>
      </c>
      <c r="G22" s="20">
        <v>0</v>
      </c>
      <c r="H22" s="22">
        <v>396759.54029999999</v>
      </c>
      <c r="I22" s="20">
        <v>71519.077590000001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5610335.0727149555</v>
      </c>
      <c r="F23" s="21">
        <v>2023</v>
      </c>
      <c r="G23" s="20">
        <v>0</v>
      </c>
      <c r="H23" s="22">
        <v>1640422.9958899999</v>
      </c>
      <c r="I23" s="20">
        <v>2911.3369000000002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E26+E35+E42</f>
        <v>33177888.49497737</v>
      </c>
      <c r="F25" s="24"/>
      <c r="G25" s="10">
        <f>G26+G35+G42</f>
        <v>3408177.7398331999</v>
      </c>
      <c r="H25" s="25">
        <f>H26+H35+H42</f>
        <v>4138725.4182861005</v>
      </c>
      <c r="I25" s="10">
        <f>I26+I35+I42</f>
        <v>564855.87822079996</v>
      </c>
      <c r="J25" s="10">
        <f>J26+J35+J42</f>
        <v>109669.0606673</v>
      </c>
    </row>
    <row r="26" spans="2:11" ht="13.5" customHeight="1">
      <c r="B26" s="11" t="s">
        <v>44</v>
      </c>
      <c r="C26" s="12"/>
      <c r="D26" s="13"/>
      <c r="E26" s="17">
        <f>SUM(E27:E34)</f>
        <v>2212926.4422573685</v>
      </c>
      <c r="F26" s="26"/>
      <c r="G26" s="16">
        <f>SUM(G27:G34)</f>
        <v>722524.73882999993</v>
      </c>
      <c r="H26" s="17">
        <f>SUM(H27:H34)</f>
        <v>49918.131476099996</v>
      </c>
      <c r="I26" s="17">
        <f>SUM(I27:I34)</f>
        <v>10911.3356924</v>
      </c>
      <c r="J26" s="17">
        <f>SUM(J27:J34)</f>
        <v>1366.3042157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425926.07597096835</v>
      </c>
      <c r="F27" s="28">
        <v>2025</v>
      </c>
      <c r="G27" s="20">
        <v>0</v>
      </c>
      <c r="H27" s="23">
        <v>25650.160889999999</v>
      </c>
      <c r="I27" s="23">
        <v>4878.7824799999999</v>
      </c>
      <c r="J27" s="23">
        <v>989.61194999999998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22111.852336400003</v>
      </c>
      <c r="F28" s="28">
        <v>2025</v>
      </c>
      <c r="G28" s="20">
        <v>0</v>
      </c>
      <c r="H28" s="23">
        <v>1352.8736461000001</v>
      </c>
      <c r="I28" s="23">
        <v>205.58836239999999</v>
      </c>
      <c r="J28" s="23">
        <v>376.69226570000001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54061.287850000001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1055490.4380000001</v>
      </c>
      <c r="F30" s="28">
        <v>2035</v>
      </c>
      <c r="G30" s="20">
        <v>419562.53516999999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520190.76182999997</v>
      </c>
      <c r="F31" s="28">
        <v>2036</v>
      </c>
      <c r="G31" s="20">
        <v>291444.00293000002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9101.6375100000005</v>
      </c>
      <c r="F32" s="28">
        <v>2042</v>
      </c>
      <c r="G32" s="20">
        <v>8921.3927299999996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10092.485349999999</v>
      </c>
      <c r="F33" s="28">
        <v>2024</v>
      </c>
      <c r="G33" s="20">
        <v>0</v>
      </c>
      <c r="H33" s="23">
        <v>3240.4526000000001</v>
      </c>
      <c r="I33" s="23">
        <v>92.862589999999997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115951.90341</v>
      </c>
      <c r="F34" s="28">
        <v>2036</v>
      </c>
      <c r="G34" s="20">
        <v>2596.808</v>
      </c>
      <c r="H34" s="23">
        <v>0</v>
      </c>
      <c r="I34" s="23">
        <v>0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5284149.1234499998</v>
      </c>
      <c r="F35" s="26"/>
      <c r="G35" s="14">
        <f>SUM(G36:G41)</f>
        <v>376933.02295000001</v>
      </c>
      <c r="H35" s="17">
        <f>SUM(H36:H41)</f>
        <v>135465.49815999999</v>
      </c>
      <c r="I35" s="14">
        <f>SUM(I36:I41)</f>
        <v>35648.161648400004</v>
      </c>
      <c r="J35" s="14">
        <f>SUM(J36:J41)</f>
        <v>322.04126160000004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1268423.9672699999</v>
      </c>
      <c r="F36" s="28">
        <v>2038</v>
      </c>
      <c r="G36" s="20">
        <v>0</v>
      </c>
      <c r="H36" s="23">
        <v>37641.996450000006</v>
      </c>
      <c r="I36" s="20">
        <v>7377.4889400000002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3805.31477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130466.05415000001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323227.14188000001</v>
      </c>
      <c r="F39" s="28">
        <v>2037</v>
      </c>
      <c r="G39" s="20">
        <v>284866.04716000002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93175.863709999991</v>
      </c>
      <c r="F40" s="28">
        <v>2050</v>
      </c>
      <c r="G40" s="20">
        <v>89842.574010000011</v>
      </c>
      <c r="H40" s="23">
        <v>0</v>
      </c>
      <c r="I40" s="20">
        <v>0</v>
      </c>
      <c r="J40" s="20">
        <v>0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3465050.7816699999</v>
      </c>
      <c r="F41" s="28">
        <v>2038</v>
      </c>
      <c r="G41" s="20">
        <v>0</v>
      </c>
      <c r="H41" s="23">
        <v>91980.107439999992</v>
      </c>
      <c r="I41" s="20">
        <v>27289.353760000002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25680812.929269999</v>
      </c>
      <c r="F42" s="26"/>
      <c r="G42" s="14">
        <f t="shared" ref="G42:J42" si="0">SUM(G43:G47)</f>
        <v>2308719.9780532001</v>
      </c>
      <c r="H42" s="17">
        <f t="shared" si="0"/>
        <v>3953341.7886500005</v>
      </c>
      <c r="I42" s="17">
        <f t="shared" si="0"/>
        <v>518296.38087999995</v>
      </c>
      <c r="J42" s="17">
        <f t="shared" si="0"/>
        <v>107980.71519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4431750.5569500001</v>
      </c>
      <c r="F43" s="28">
        <v>2028</v>
      </c>
      <c r="G43" s="20">
        <v>0</v>
      </c>
      <c r="H43" s="23">
        <v>284553.88864999998</v>
      </c>
      <c r="I43" s="20">
        <v>38753.875549999997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1878450</v>
      </c>
      <c r="F44" s="28">
        <v>2036</v>
      </c>
      <c r="G44" s="20">
        <v>1807024.5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7829379.5999999996</v>
      </c>
      <c r="F45" s="28">
        <v>2025</v>
      </c>
      <c r="G45" s="20">
        <v>0</v>
      </c>
      <c r="H45" s="23">
        <v>1711983.6</v>
      </c>
      <c r="I45" s="20">
        <v>196447.05813999998</v>
      </c>
      <c r="J45" s="20">
        <v>3395.4064999999996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8349710.25</v>
      </c>
      <c r="F46" s="28">
        <v>2025</v>
      </c>
      <c r="G46" s="20">
        <v>0</v>
      </c>
      <c r="H46" s="23">
        <v>1956804.3</v>
      </c>
      <c r="I46" s="20">
        <v>207933.79762</v>
      </c>
      <c r="J46" s="20">
        <v>5327.4257699999998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3191522.52232</v>
      </c>
      <c r="F47" s="28">
        <v>2036</v>
      </c>
      <c r="G47" s="31">
        <v>501695.4780532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2" t="s">
        <v>11</v>
      </c>
      <c r="C48" s="83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2" t="s">
        <v>41</v>
      </c>
      <c r="C49" s="83"/>
      <c r="D49" s="9"/>
      <c r="E49" s="10">
        <f>E50+E53+E56+E57+E58+E59+E60</f>
        <v>24904902.474280003</v>
      </c>
      <c r="F49" s="24"/>
      <c r="G49" s="10">
        <f t="shared" ref="G49:J49" si="1">G50+G53+G56+G57+G58+G59+G60</f>
        <v>2782703.1232624869</v>
      </c>
      <c r="H49" s="10">
        <f t="shared" si="1"/>
        <v>1243546.3830609901</v>
      </c>
      <c r="I49" s="10">
        <f t="shared" si="1"/>
        <v>144094.49843000001</v>
      </c>
      <c r="J49" s="10">
        <f t="shared" si="1"/>
        <v>13843.880649999999</v>
      </c>
    </row>
    <row r="50" spans="2:11" ht="13.5" customHeight="1">
      <c r="B50" s="11" t="s">
        <v>39</v>
      </c>
      <c r="C50" s="32"/>
      <c r="D50" s="13"/>
      <c r="E50" s="17">
        <f>SUM(E51:E52)</f>
        <v>3202096.5365199996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1228656.5759999999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1973439.96052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1212020.39665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83818.818370000008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1128201.57828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2651912.5415699999</v>
      </c>
      <c r="F56" s="28">
        <v>2027</v>
      </c>
      <c r="G56" s="20">
        <v>0</v>
      </c>
      <c r="H56" s="23">
        <v>284987.05373098998</v>
      </c>
      <c r="I56" s="20">
        <v>17994.686879999997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1322337.8818700002</v>
      </c>
      <c r="F57" s="28">
        <v>2030</v>
      </c>
      <c r="G57" s="20">
        <v>50500.151620672004</v>
      </c>
      <c r="H57" s="23">
        <v>56184.506759999997</v>
      </c>
      <c r="I57" s="20">
        <v>3728.7787899999998</v>
      </c>
      <c r="J57" s="20">
        <v>0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7018237.6262100004</v>
      </c>
      <c r="F58" s="28">
        <v>2030</v>
      </c>
      <c r="G58" s="20">
        <v>310746.59724734002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7878988.7767500002</v>
      </c>
      <c r="F59" s="28">
        <v>2031</v>
      </c>
      <c r="G59" s="20">
        <v>2049676.5486728749</v>
      </c>
      <c r="H59" s="23">
        <v>398550.93537000002</v>
      </c>
      <c r="I59" s="20">
        <v>61629.005360000003</v>
      </c>
      <c r="J59" s="20">
        <v>7218.8477000000003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1619308.71471</v>
      </c>
      <c r="F60" s="28">
        <v>2042</v>
      </c>
      <c r="G60" s="31">
        <v>371779.82572159998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2" t="s">
        <v>21</v>
      </c>
      <c r="C61" s="83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2" t="s">
        <v>46</v>
      </c>
      <c r="C62" s="83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2" t="s">
        <v>17</v>
      </c>
      <c r="C63" s="83"/>
      <c r="D63" s="9"/>
      <c r="E63" s="10">
        <f>E64+E66+E67</f>
        <v>10199128.528489999</v>
      </c>
      <c r="F63" s="24"/>
      <c r="G63" s="10">
        <f>G64+G66+G67</f>
        <v>0</v>
      </c>
      <c r="H63" s="25">
        <f>H64+H66+H67</f>
        <v>502590.10595</v>
      </c>
      <c r="I63" s="10">
        <f>I64+I66+I67</f>
        <v>226011.06952000002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10199128.528489999</v>
      </c>
      <c r="F64" s="15"/>
      <c r="G64" s="14">
        <f>SUM(G65:G65)</f>
        <v>0</v>
      </c>
      <c r="H64" s="17">
        <f>SUM(H65:H65)</f>
        <v>502590.10595</v>
      </c>
      <c r="I64" s="14">
        <f>SUM(I65:I65)</f>
        <v>226011.06952000002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10199128.528489999</v>
      </c>
      <c r="F65" s="21">
        <v>2031</v>
      </c>
      <c r="G65" s="20">
        <v>0</v>
      </c>
      <c r="H65" s="23">
        <v>502590.10595</v>
      </c>
      <c r="I65" s="20">
        <v>226011.06952000002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2" t="s">
        <v>19</v>
      </c>
      <c r="C68" s="83"/>
      <c r="D68" s="9"/>
      <c r="E68" s="10">
        <f>E69</f>
        <v>898.62663213289511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898.62663213289511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2" t="s">
        <v>32</v>
      </c>
      <c r="C70" s="83"/>
      <c r="D70" s="13"/>
      <c r="E70" s="10">
        <f>E71+E76</f>
        <v>233773070.4483963</v>
      </c>
      <c r="F70" s="24"/>
      <c r="G70" s="10">
        <f>SUM(G71,G76)</f>
        <v>0</v>
      </c>
      <c r="H70" s="25">
        <f>SUM(H71,H76)</f>
        <v>2282487.5</v>
      </c>
      <c r="I70" s="10">
        <f>SUM(I71,I76)</f>
        <v>5800475.624074542</v>
      </c>
      <c r="J70" s="10">
        <f>SUM(J71,J76)</f>
        <v>5526.2561299999998</v>
      </c>
    </row>
    <row r="71" spans="2:11" ht="12.75" customHeight="1">
      <c r="B71" s="11" t="s">
        <v>33</v>
      </c>
      <c r="C71" s="12"/>
      <c r="D71" s="13"/>
      <c r="E71" s="17">
        <f>E72+E75</f>
        <v>21581887.5</v>
      </c>
      <c r="F71" s="16"/>
      <c r="G71" s="33">
        <f>G72+G75</f>
        <v>0</v>
      </c>
      <c r="H71" s="17">
        <f>H72+H75</f>
        <v>2282487.5</v>
      </c>
      <c r="I71" s="14">
        <f>I72+I75</f>
        <v>856055.36016000004</v>
      </c>
      <c r="J71" s="14">
        <f>J72+J75</f>
        <v>4606.1854399999993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21581887.5</v>
      </c>
      <c r="F72" s="14"/>
      <c r="G72" s="17">
        <f>SUM(G73:G74)</f>
        <v>0</v>
      </c>
      <c r="H72" s="17">
        <f>SUM(H73:H74)</f>
        <v>2282487.5</v>
      </c>
      <c r="I72" s="17">
        <f>SUM(I73:I74)</f>
        <v>856055.36016000004</v>
      </c>
      <c r="J72" s="17">
        <f>SUM(J73:J74)</f>
        <v>4606.1854399999993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21132562.5</v>
      </c>
      <c r="F73" s="21">
        <v>2026</v>
      </c>
      <c r="G73" s="23">
        <v>0</v>
      </c>
      <c r="H73" s="23">
        <v>2058562.5</v>
      </c>
      <c r="I73" s="20">
        <v>714180.49776000006</v>
      </c>
      <c r="J73" s="20">
        <v>4606.1854399999993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141874.86240000001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212191182.9483963</v>
      </c>
      <c r="F76" s="14"/>
      <c r="G76" s="17">
        <f>SUM(G77:G79)</f>
        <v>0</v>
      </c>
      <c r="H76" s="17">
        <f>SUM(H77:H79)</f>
        <v>0</v>
      </c>
      <c r="I76" s="17">
        <f>SUM(I77:I79)</f>
        <v>4944420.2639145423</v>
      </c>
      <c r="J76" s="17">
        <f>SUM(J77:J79)</f>
        <v>920.07069000000001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90425882.78755632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64632086.873339996</v>
      </c>
      <c r="F78" s="21">
        <v>2027</v>
      </c>
      <c r="G78" s="23">
        <v>0</v>
      </c>
      <c r="H78" s="23">
        <v>0</v>
      </c>
      <c r="I78" s="20">
        <v>1550643.6569600001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57133213.287500001</v>
      </c>
      <c r="F79" s="34">
        <v>2029</v>
      </c>
      <c r="G79" s="35">
        <v>0</v>
      </c>
      <c r="H79" s="23">
        <v>0</v>
      </c>
      <c r="I79" s="20">
        <v>1197936.07699</v>
      </c>
      <c r="J79" s="20">
        <v>306.30569000000003</v>
      </c>
      <c r="K79" s="18"/>
    </row>
    <row r="80" spans="2:11" ht="13.5" thickBot="1">
      <c r="B80" s="82" t="s">
        <v>37</v>
      </c>
      <c r="C80" s="83"/>
      <c r="D80" s="30"/>
      <c r="E80" s="36"/>
      <c r="F80" s="37"/>
      <c r="G80" s="36"/>
      <c r="H80" s="37"/>
      <c r="I80" s="36"/>
      <c r="J80" s="36"/>
    </row>
    <row r="81" spans="2:11" ht="13.5" thickBot="1">
      <c r="B81" s="82" t="s">
        <v>21</v>
      </c>
      <c r="C81" s="83"/>
      <c r="D81" s="9"/>
      <c r="E81" s="20"/>
      <c r="F81" s="22"/>
      <c r="G81" s="20"/>
      <c r="H81" s="22"/>
      <c r="I81" s="20"/>
      <c r="J81" s="20"/>
    </row>
    <row r="82" spans="2:11" ht="13.5" thickBot="1">
      <c r="B82" s="82" t="s">
        <v>40</v>
      </c>
      <c r="C82" s="83"/>
      <c r="D82" s="9" t="s">
        <v>22</v>
      </c>
      <c r="E82" s="10">
        <f>E70+E68+E63+E62+E61+E49+E48+E25+E7</f>
        <v>314478183.23563594</v>
      </c>
      <c r="F82" s="24"/>
      <c r="G82" s="10">
        <f>G70+G68+G63+G62+G61+G49+G48+G25+G7</f>
        <v>6190880.8630956868</v>
      </c>
      <c r="H82" s="25">
        <f>H70+H68+H63+H62+H61+H49+H48+H25+H7</f>
        <v>10839945.82736709</v>
      </c>
      <c r="I82" s="10">
        <f>I70+I68+I63+I62+I61+I49+I48+I25+I7</f>
        <v>7009960.286205342</v>
      </c>
      <c r="J82" s="10">
        <f>J70+J68+J63+J62+J61+J49+J48+J25+J7</f>
        <v>129039.1974473</v>
      </c>
      <c r="K82" s="38"/>
    </row>
    <row r="83" spans="2:11" ht="13.5" thickBot="1">
      <c r="B83" s="82" t="s">
        <v>23</v>
      </c>
      <c r="C83" s="83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95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96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97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K100" s="74"/>
    </row>
    <row r="102" spans="5:11">
      <c r="E102" s="5"/>
      <c r="F102" s="5"/>
      <c r="G102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2022-09-16T12:47:56Z</dcterms:modified>
</cp:coreProperties>
</file>